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05 aMZPiMRP\!01_SIWZ\Zadanie 1 D.II NOWE MZP I MRP Z WORP\"/>
    </mc:Choice>
  </mc:AlternateContent>
  <xr:revisionPtr revIDLastSave="0" documentId="13_ncr:1_{3A0C0B3A-BD4C-47AF-AE6A-054CF205613F}" xr6:coauthVersionLast="36" xr6:coauthVersionMax="36" xr10:uidLastSave="{00000000-0000-0000-0000-000000000000}"/>
  <bookViews>
    <workbookView xWindow="0" yWindow="0" windowWidth="17310" windowHeight="13695" tabRatio="857" xr2:uid="{00000000-000D-0000-FFFF-FFFF00000000}"/>
  </bookViews>
  <sheets>
    <sheet name="2018 - 2. cykl zad. 1DII" sheetId="22" r:id="rId1"/>
  </sheets>
  <definedNames>
    <definedName name="_xlnm.Print_Area" localSheetId="0">'2018 - 2. cykl zad. 1DII'!$D$1:$I$72</definedName>
    <definedName name="_xlnm.Print_Titles" localSheetId="0">'2018 - 2. cykl zad. 1DII'!$3:$4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1" i="22" l="1"/>
  <c r="I70" i="22"/>
  <c r="I69" i="22"/>
  <c r="I68" i="22"/>
  <c r="I67" i="22"/>
  <c r="I66" i="22"/>
  <c r="I65" i="22"/>
  <c r="I64" i="22"/>
  <c r="I63" i="22"/>
  <c r="I62" i="22"/>
  <c r="I60" i="22"/>
  <c r="I58" i="22"/>
  <c r="I55" i="22"/>
  <c r="I54" i="22"/>
  <c r="I53" i="22"/>
  <c r="I52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8" i="22"/>
  <c r="I26" i="22"/>
  <c r="I15" i="22"/>
  <c r="I16" i="22"/>
  <c r="I17" i="22"/>
  <c r="I18" i="22"/>
  <c r="I19" i="22"/>
  <c r="I20" i="22"/>
  <c r="I21" i="22"/>
  <c r="I22" i="22"/>
  <c r="I23" i="22"/>
  <c r="I24" i="22"/>
  <c r="I14" i="22"/>
  <c r="I11" i="22"/>
  <c r="I10" i="22"/>
  <c r="I7" i="22"/>
  <c r="I29" i="22" l="1"/>
  <c r="I61" i="22"/>
  <c r="I13" i="22"/>
  <c r="I51" i="22"/>
  <c r="I59" i="22"/>
  <c r="I57" i="22"/>
  <c r="I56" i="22" s="1"/>
  <c r="I27" i="22"/>
  <c r="I25" i="22"/>
  <c r="I6" i="22"/>
  <c r="I5" i="22" s="1"/>
  <c r="I9" i="22"/>
  <c r="I8" i="22" s="1"/>
  <c r="I12" i="22" l="1"/>
  <c r="I72" i="22" s="1"/>
</calcChain>
</file>

<file path=xl/sharedStrings.xml><?xml version="1.0" encoding="utf-8"?>
<sst xmlns="http://schemas.openxmlformats.org/spreadsheetml/2006/main" count="263" uniqueCount="147">
  <si>
    <t>Kod cieku
(ID_HYD_R)</t>
  </si>
  <si>
    <t>Czerwona Woda</t>
  </si>
  <si>
    <t>Ilanka</t>
  </si>
  <si>
    <t>Radomka</t>
  </si>
  <si>
    <t>Widawka</t>
  </si>
  <si>
    <t>Prosna</t>
  </si>
  <si>
    <t>Noteć</t>
  </si>
  <si>
    <t>Bystra</t>
  </si>
  <si>
    <t>Olszówka</t>
  </si>
  <si>
    <t>Chodelka</t>
  </si>
  <si>
    <t>Mleczna</t>
  </si>
  <si>
    <t>Zimna Woda</t>
  </si>
  <si>
    <t>Zgłowiączka</t>
  </si>
  <si>
    <t>Lp.</t>
  </si>
  <si>
    <t>Nazwa cieku</t>
  </si>
  <si>
    <t>Km od</t>
  </si>
  <si>
    <t>Km do</t>
  </si>
  <si>
    <t>region wodny Czarnej Orawy</t>
  </si>
  <si>
    <t>Czarna Orawa</t>
  </si>
  <si>
    <t>8222</t>
  </si>
  <si>
    <t>region wodny Dolnej Odry i Przymorza Zachodniego</t>
  </si>
  <si>
    <t>1912</t>
  </si>
  <si>
    <t>Kurzyca</t>
  </si>
  <si>
    <t>1914</t>
  </si>
  <si>
    <t>Słubia</t>
  </si>
  <si>
    <t>1916</t>
  </si>
  <si>
    <t>Kanał Cedyński</t>
  </si>
  <si>
    <t>19172</t>
  </si>
  <si>
    <t>Rurzyca</t>
  </si>
  <si>
    <t>1918</t>
  </si>
  <si>
    <t>Tywa</t>
  </si>
  <si>
    <t>1932</t>
  </si>
  <si>
    <t>Chełszcząca</t>
  </si>
  <si>
    <t>197434</t>
  </si>
  <si>
    <t>Stara Rega Gryficka</t>
  </si>
  <si>
    <t>43212</t>
  </si>
  <si>
    <t>Moszczenica</t>
  </si>
  <si>
    <t>466</t>
  </si>
  <si>
    <t>Kanał Kopań</t>
  </si>
  <si>
    <t>471212</t>
  </si>
  <si>
    <t>region wodny Górnej Odry</t>
  </si>
  <si>
    <t>Osobłoga</t>
  </si>
  <si>
    <t>1176</t>
  </si>
  <si>
    <t>region wodny Noteci</t>
  </si>
  <si>
    <t>188</t>
  </si>
  <si>
    <t>region wodny Środkowej Odry</t>
  </si>
  <si>
    <t>Kamienny Potok</t>
  </si>
  <si>
    <t>12184</t>
  </si>
  <si>
    <t>Włodzica</t>
  </si>
  <si>
    <t>1224</t>
  </si>
  <si>
    <t>Dzik</t>
  </si>
  <si>
    <t>1226</t>
  </si>
  <si>
    <t>Średzka Woda</t>
  </si>
  <si>
    <t>1376</t>
  </si>
  <si>
    <t>Obrzyca</t>
  </si>
  <si>
    <t>156</t>
  </si>
  <si>
    <t>Czarnuszka</t>
  </si>
  <si>
    <t>16118</t>
  </si>
  <si>
    <t>16134</t>
  </si>
  <si>
    <t>Karpnicki Potok</t>
  </si>
  <si>
    <t>16178</t>
  </si>
  <si>
    <t>Łomniczka</t>
  </si>
  <si>
    <t>16184</t>
  </si>
  <si>
    <t>Radomierka</t>
  </si>
  <si>
    <t>16192</t>
  </si>
  <si>
    <t>Podgórna</t>
  </si>
  <si>
    <t>16288</t>
  </si>
  <si>
    <t>Oldza</t>
  </si>
  <si>
    <t>1664</t>
  </si>
  <si>
    <t>Bruśnik</t>
  </si>
  <si>
    <t>16652</t>
  </si>
  <si>
    <t>Miłoszowski Potok</t>
  </si>
  <si>
    <t>16654</t>
  </si>
  <si>
    <t>1666</t>
  </si>
  <si>
    <t>Koci Potok</t>
  </si>
  <si>
    <t>17424</t>
  </si>
  <si>
    <t>1744</t>
  </si>
  <si>
    <t>Konotop</t>
  </si>
  <si>
    <t>1752</t>
  </si>
  <si>
    <t>Kanał Luboński</t>
  </si>
  <si>
    <t>17568</t>
  </si>
  <si>
    <t>Pliszka</t>
  </si>
  <si>
    <t>176</t>
  </si>
  <si>
    <t>178</t>
  </si>
  <si>
    <t>region wodny Warty</t>
  </si>
  <si>
    <t>181552</t>
  </si>
  <si>
    <t>182</t>
  </si>
  <si>
    <t>184</t>
  </si>
  <si>
    <t>Miłosławka</t>
  </si>
  <si>
    <t>18548</t>
  </si>
  <si>
    <t>region wodny Łyny i Węgorapy</t>
  </si>
  <si>
    <t>region wodny Bugu</t>
  </si>
  <si>
    <t>Kosówka</t>
  </si>
  <si>
    <t>2671474</t>
  </si>
  <si>
    <t>2</t>
  </si>
  <si>
    <t>278</t>
  </si>
  <si>
    <t>region wodny Małej Wisły</t>
  </si>
  <si>
    <t>21188</t>
  </si>
  <si>
    <t>region wodny Środkowej Wisły</t>
  </si>
  <si>
    <t>2374</t>
  </si>
  <si>
    <t>Wilanówka</t>
  </si>
  <si>
    <t>2592</t>
  </si>
  <si>
    <t>Raciążnica</t>
  </si>
  <si>
    <t>26872</t>
  </si>
  <si>
    <t>Sokołówka</t>
  </si>
  <si>
    <t>27212</t>
  </si>
  <si>
    <t>272122</t>
  </si>
  <si>
    <t>2722</t>
  </si>
  <si>
    <t>Wierzbica</t>
  </si>
  <si>
    <t>27568</t>
  </si>
  <si>
    <t>OBSZAR DORZECZA ODRY</t>
  </si>
  <si>
    <t>OBSZAR DORZECZA PREGOŁY</t>
  </si>
  <si>
    <t>OBSZAR DORZECZA WISŁY</t>
  </si>
  <si>
    <t>Myśla</t>
  </si>
  <si>
    <t>OBSZAR DORZECZA DUNAJU</t>
  </si>
  <si>
    <t>Dopływ w Planach</t>
  </si>
  <si>
    <t>19142</t>
  </si>
  <si>
    <t>Kanał Młyński</t>
  </si>
  <si>
    <t>582312</t>
  </si>
  <si>
    <t>Dopływ z Danieli</t>
  </si>
  <si>
    <t>582412</t>
  </si>
  <si>
    <t>Dopływ z Jankowa</t>
  </si>
  <si>
    <t>2546812</t>
  </si>
  <si>
    <t>Dopływ z Granic</t>
  </si>
  <si>
    <t>25453412</t>
  </si>
  <si>
    <t>Obszar dorzecza</t>
  </si>
  <si>
    <t>Region wodny</t>
  </si>
  <si>
    <t>3</t>
  </si>
  <si>
    <t>4</t>
  </si>
  <si>
    <t>5</t>
  </si>
  <si>
    <t>Długość 
[km]</t>
  </si>
  <si>
    <t>Dunaju</t>
  </si>
  <si>
    <t>Odry</t>
  </si>
  <si>
    <t>Czarnej Orawy</t>
  </si>
  <si>
    <t>Pregoły</t>
  </si>
  <si>
    <t>Łyny i Węgorapy</t>
  </si>
  <si>
    <t>Dolnej Odry i Przymorza Zachodniego</t>
  </si>
  <si>
    <t>Górnej Odry</t>
  </si>
  <si>
    <t>Noteci</t>
  </si>
  <si>
    <t>Środkowej Odry</t>
  </si>
  <si>
    <t>Warty</t>
  </si>
  <si>
    <t>Wisły</t>
  </si>
  <si>
    <t>Bugu</t>
  </si>
  <si>
    <t>Małej Wisły</t>
  </si>
  <si>
    <t>Środkowej Wisły</t>
  </si>
  <si>
    <t>Razem</t>
  </si>
  <si>
    <t>Załącznik nr 1 - Wykaz odcinków rzek wskazanych do opracowania map zagrożenia powodziowego i map ryzyka powodziowego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</si>
</sst>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"/>
    <numFmt numFmtId="165" formatCode="#,##0.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2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horizontal="right" vertical="top" wrapText="1"/>
    </xf>
    <xf numFmtId="0" fontId="0" fillId="0" borderId="2" xfId="0" applyFont="1" applyFill="1" applyBorder="1" applyAlignment="1">
      <alignment horizontal="right" vertical="top" wrapText="1"/>
    </xf>
    <xf numFmtId="0" fontId="0" fillId="3" borderId="2" xfId="0" applyFont="1" applyFill="1" applyBorder="1" applyAlignment="1">
      <alignment vertical="top"/>
    </xf>
    <xf numFmtId="0" fontId="0" fillId="0" borderId="2" xfId="0" applyFont="1" applyFill="1" applyBorder="1" applyAlignment="1">
      <alignment horizontal="center" vertical="top"/>
    </xf>
    <xf numFmtId="0" fontId="0" fillId="0" borderId="2" xfId="0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0" fontId="3" fillId="2" borderId="2" xfId="1" applyFont="1" applyFill="1" applyBorder="1" applyAlignment="1">
      <alignment horizontal="center"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5" fontId="0" fillId="0" borderId="1" xfId="0" applyNumberFormat="1" applyFont="1" applyFill="1" applyBorder="1" applyAlignment="1">
      <alignment horizontal="right" vertical="top" wrapText="1"/>
    </xf>
    <xf numFmtId="0" fontId="2" fillId="5" borderId="1" xfId="0" applyFont="1" applyFill="1" applyBorder="1" applyAlignment="1">
      <alignment horizontal="left" vertical="top"/>
    </xf>
    <xf numFmtId="0" fontId="2" fillId="5" borderId="3" xfId="0" applyFont="1" applyFill="1" applyBorder="1" applyAlignment="1">
      <alignment horizontal="left" vertical="top"/>
    </xf>
    <xf numFmtId="0" fontId="2" fillId="5" borderId="3" xfId="0" applyFont="1" applyFill="1" applyBorder="1" applyAlignment="1">
      <alignment horizontal="right" vertical="top"/>
    </xf>
    <xf numFmtId="165" fontId="2" fillId="5" borderId="3" xfId="0" applyNumberFormat="1" applyFont="1" applyFill="1" applyBorder="1" applyAlignment="1">
      <alignment horizontal="right" vertical="top"/>
    </xf>
    <xf numFmtId="165" fontId="2" fillId="5" borderId="2" xfId="0" applyNumberFormat="1" applyFont="1" applyFill="1" applyBorder="1" applyAlignment="1">
      <alignment horizontal="right" vertical="top" wrapText="1"/>
    </xf>
    <xf numFmtId="165" fontId="2" fillId="6" borderId="3" xfId="0" applyNumberFormat="1" applyFont="1" applyFill="1" applyBorder="1" applyAlignment="1">
      <alignment horizontal="right" vertical="top"/>
    </xf>
    <xf numFmtId="165" fontId="2" fillId="6" borderId="2" xfId="0" applyNumberFormat="1" applyFont="1" applyFill="1" applyBorder="1" applyAlignment="1">
      <alignment horizontal="right" vertical="top" wrapText="1"/>
    </xf>
    <xf numFmtId="164" fontId="2" fillId="6" borderId="1" xfId="0" applyNumberFormat="1" applyFont="1" applyFill="1" applyBorder="1" applyAlignment="1">
      <alignment horizontal="left" vertical="top"/>
    </xf>
    <xf numFmtId="164" fontId="2" fillId="6" borderId="3" xfId="0" applyNumberFormat="1" applyFont="1" applyFill="1" applyBorder="1" applyAlignment="1">
      <alignment horizontal="left" vertical="top"/>
    </xf>
    <xf numFmtId="164" fontId="2" fillId="6" borderId="3" xfId="0" applyNumberFormat="1" applyFont="1" applyFill="1" applyBorder="1" applyAlignment="1">
      <alignment horizontal="right" vertical="top"/>
    </xf>
    <xf numFmtId="165" fontId="2" fillId="7" borderId="3" xfId="0" applyNumberFormat="1" applyFont="1" applyFill="1" applyBorder="1" applyAlignment="1">
      <alignment horizontal="right" vertical="top"/>
    </xf>
    <xf numFmtId="165" fontId="2" fillId="7" borderId="2" xfId="0" applyNumberFormat="1" applyFont="1" applyFill="1" applyBorder="1" applyAlignment="1">
      <alignment horizontal="right" vertical="top" wrapText="1"/>
    </xf>
    <xf numFmtId="164" fontId="2" fillId="8" borderId="1" xfId="0" applyNumberFormat="1" applyFont="1" applyFill="1" applyBorder="1" applyAlignment="1">
      <alignment horizontal="left" vertical="top"/>
    </xf>
    <xf numFmtId="164" fontId="2" fillId="8" borderId="3" xfId="0" applyNumberFormat="1" applyFont="1" applyFill="1" applyBorder="1" applyAlignment="1">
      <alignment horizontal="left" vertical="top"/>
    </xf>
    <xf numFmtId="164" fontId="2" fillId="8" borderId="3" xfId="0" applyNumberFormat="1" applyFont="1" applyFill="1" applyBorder="1" applyAlignment="1">
      <alignment horizontal="right" vertical="top"/>
    </xf>
    <xf numFmtId="165" fontId="2" fillId="8" borderId="3" xfId="0" applyNumberFormat="1" applyFont="1" applyFill="1" applyBorder="1" applyAlignment="1">
      <alignment horizontal="right" vertical="top"/>
    </xf>
    <xf numFmtId="165" fontId="2" fillId="8" borderId="2" xfId="0" applyNumberFormat="1" applyFont="1" applyFill="1" applyBorder="1" applyAlignment="1">
      <alignment horizontal="right" vertical="top" wrapText="1"/>
    </xf>
    <xf numFmtId="165" fontId="2" fillId="4" borderId="3" xfId="0" applyNumberFormat="1" applyFont="1" applyFill="1" applyBorder="1" applyAlignment="1">
      <alignment horizontal="right" vertical="top"/>
    </xf>
    <xf numFmtId="165" fontId="2" fillId="4" borderId="2" xfId="0" applyNumberFormat="1" applyFont="1" applyFill="1" applyBorder="1" applyAlignment="1">
      <alignment horizontal="right" vertical="top" wrapText="1"/>
    </xf>
    <xf numFmtId="164" fontId="2" fillId="9" borderId="1" xfId="0" applyNumberFormat="1" applyFont="1" applyFill="1" applyBorder="1" applyAlignment="1">
      <alignment horizontal="left" vertical="top"/>
    </xf>
    <xf numFmtId="164" fontId="2" fillId="9" borderId="3" xfId="0" applyNumberFormat="1" applyFont="1" applyFill="1" applyBorder="1" applyAlignment="1">
      <alignment horizontal="left" vertical="top"/>
    </xf>
    <xf numFmtId="164" fontId="2" fillId="9" borderId="3" xfId="0" applyNumberFormat="1" applyFont="1" applyFill="1" applyBorder="1" applyAlignment="1">
      <alignment horizontal="right" vertical="top"/>
    </xf>
    <xf numFmtId="165" fontId="2" fillId="9" borderId="3" xfId="0" applyNumberFormat="1" applyFont="1" applyFill="1" applyBorder="1" applyAlignment="1">
      <alignment horizontal="right" vertical="top"/>
    </xf>
    <xf numFmtId="165" fontId="2" fillId="9" borderId="2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right" vertical="top"/>
    </xf>
    <xf numFmtId="0" fontId="2" fillId="7" borderId="1" xfId="0" applyFont="1" applyFill="1" applyBorder="1" applyAlignment="1">
      <alignment horizontal="left" vertical="top"/>
    </xf>
    <xf numFmtId="0" fontId="2" fillId="7" borderId="3" xfId="0" applyFont="1" applyFill="1" applyBorder="1" applyAlignment="1">
      <alignment horizontal="left" vertical="top"/>
    </xf>
    <xf numFmtId="0" fontId="2" fillId="7" borderId="3" xfId="0" applyFont="1" applyFill="1" applyBorder="1" applyAlignment="1">
      <alignment horizontal="right" vertical="top"/>
    </xf>
    <xf numFmtId="165" fontId="2" fillId="9" borderId="2" xfId="0" applyNumberFormat="1" applyFont="1" applyFill="1" applyBorder="1" applyAlignment="1">
      <alignment horizontal="right" vertical="top"/>
    </xf>
    <xf numFmtId="165" fontId="2" fillId="4" borderId="2" xfId="0" applyNumberFormat="1" applyFont="1" applyFill="1" applyBorder="1" applyAlignment="1">
      <alignment horizontal="right" vertical="top"/>
    </xf>
    <xf numFmtId="1" fontId="2" fillId="2" borderId="2" xfId="0" applyNumberFormat="1" applyFont="1" applyFill="1" applyBorder="1" applyAlignment="1">
      <alignment horizontal="center" vertical="top" wrapText="1"/>
    </xf>
    <xf numFmtId="165" fontId="2" fillId="10" borderId="2" xfId="0" applyNumberFormat="1" applyFont="1" applyFill="1" applyBorder="1"/>
    <xf numFmtId="0" fontId="2" fillId="10" borderId="2" xfId="0" applyFont="1" applyFill="1" applyBorder="1" applyAlignment="1">
      <alignment horizontal="right"/>
    </xf>
    <xf numFmtId="0" fontId="2" fillId="0" borderId="0" xfId="0" applyFont="1"/>
    <xf numFmtId="0" fontId="2" fillId="0" borderId="2" xfId="0" applyFont="1" applyFill="1" applyBorder="1" applyAlignment="1">
      <alignment horizontal="center" vertical="top"/>
    </xf>
    <xf numFmtId="165" fontId="0" fillId="0" borderId="0" xfId="0" applyNumberFormat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2"/>
  <sheetViews>
    <sheetView tabSelected="1" topLeftCell="A40" workbookViewId="0">
      <selection activeCell="K13" sqref="K13"/>
    </sheetView>
  </sheetViews>
  <sheetFormatPr defaultRowHeight="15" x14ac:dyDescent="0.25"/>
  <cols>
    <col min="1" max="1" width="6.7109375" customWidth="1"/>
    <col min="2" max="2" width="15.28515625" hidden="1" customWidth="1"/>
    <col min="3" max="3" width="34.7109375" hidden="1" customWidth="1"/>
    <col min="4" max="4" width="6.7109375" customWidth="1"/>
    <col min="5" max="5" width="32.28515625" customWidth="1"/>
    <col min="6" max="9" width="19" customWidth="1"/>
  </cols>
  <sheetData>
    <row r="1" spans="1:9" x14ac:dyDescent="0.25">
      <c r="D1" s="48" t="s">
        <v>146</v>
      </c>
    </row>
    <row r="3" spans="1:9" ht="30" x14ac:dyDescent="0.25">
      <c r="A3" s="49"/>
      <c r="B3" s="8" t="s">
        <v>125</v>
      </c>
      <c r="C3" s="8" t="s">
        <v>126</v>
      </c>
      <c r="D3" s="9" t="s">
        <v>13</v>
      </c>
      <c r="E3" s="10" t="s">
        <v>14</v>
      </c>
      <c r="F3" s="10" t="s">
        <v>0</v>
      </c>
      <c r="G3" s="10" t="s">
        <v>15</v>
      </c>
      <c r="H3" s="10" t="s">
        <v>16</v>
      </c>
      <c r="I3" s="11" t="s">
        <v>130</v>
      </c>
    </row>
    <row r="4" spans="1:9" x14ac:dyDescent="0.25">
      <c r="A4" s="7"/>
      <c r="B4" s="5"/>
      <c r="C4" s="5"/>
      <c r="D4" s="9">
        <v>1</v>
      </c>
      <c r="E4" s="10" t="s">
        <v>94</v>
      </c>
      <c r="F4" s="10" t="s">
        <v>127</v>
      </c>
      <c r="G4" s="10" t="s">
        <v>128</v>
      </c>
      <c r="H4" s="10" t="s">
        <v>129</v>
      </c>
      <c r="I4" s="45">
        <v>6</v>
      </c>
    </row>
    <row r="5" spans="1:9" x14ac:dyDescent="0.25">
      <c r="A5" s="6"/>
      <c r="B5" s="7" t="s">
        <v>131</v>
      </c>
      <c r="C5" s="7"/>
      <c r="D5" s="32" t="s">
        <v>114</v>
      </c>
      <c r="E5" s="33"/>
      <c r="F5" s="33"/>
      <c r="G5" s="33"/>
      <c r="H5" s="33"/>
      <c r="I5" s="43">
        <f>I6</f>
        <v>26.2</v>
      </c>
    </row>
    <row r="6" spans="1:9" x14ac:dyDescent="0.25">
      <c r="A6" s="6"/>
      <c r="B6" s="7" t="s">
        <v>131</v>
      </c>
      <c r="C6" s="7" t="s">
        <v>133</v>
      </c>
      <c r="D6" s="37" t="s">
        <v>17</v>
      </c>
      <c r="E6" s="38"/>
      <c r="F6" s="38"/>
      <c r="G6" s="38"/>
      <c r="H6" s="38"/>
      <c r="I6" s="44">
        <f>I7</f>
        <v>26.2</v>
      </c>
    </row>
    <row r="7" spans="1:9" x14ac:dyDescent="0.25">
      <c r="A7" s="6"/>
      <c r="B7" s="7" t="s">
        <v>131</v>
      </c>
      <c r="C7" s="7" t="s">
        <v>133</v>
      </c>
      <c r="D7" s="1">
        <v>1</v>
      </c>
      <c r="E7" s="2" t="s">
        <v>18</v>
      </c>
      <c r="F7" s="4" t="s">
        <v>19</v>
      </c>
      <c r="G7" s="3">
        <v>11.8</v>
      </c>
      <c r="H7" s="12">
        <v>38</v>
      </c>
      <c r="I7" s="3">
        <f>H7-G7</f>
        <v>26.2</v>
      </c>
    </row>
    <row r="8" spans="1:9" x14ac:dyDescent="0.25">
      <c r="A8" s="6"/>
      <c r="B8" s="7" t="s">
        <v>134</v>
      </c>
      <c r="C8" s="7"/>
      <c r="D8" s="32" t="s">
        <v>111</v>
      </c>
      <c r="E8" s="33"/>
      <c r="F8" s="34"/>
      <c r="G8" s="35"/>
      <c r="H8" s="35"/>
      <c r="I8" s="36">
        <f>I9</f>
        <v>11</v>
      </c>
    </row>
    <row r="9" spans="1:9" x14ac:dyDescent="0.25">
      <c r="A9" s="6"/>
      <c r="B9" s="7" t="s">
        <v>134</v>
      </c>
      <c r="C9" s="7"/>
      <c r="D9" s="37" t="s">
        <v>90</v>
      </c>
      <c r="E9" s="38"/>
      <c r="F9" s="39"/>
      <c r="G9" s="30"/>
      <c r="H9" s="30"/>
      <c r="I9" s="31">
        <f>SUM(I10:I11)</f>
        <v>11</v>
      </c>
    </row>
    <row r="10" spans="1:9" x14ac:dyDescent="0.25">
      <c r="A10" s="6"/>
      <c r="B10" s="7" t="s">
        <v>134</v>
      </c>
      <c r="C10" s="7" t="s">
        <v>135</v>
      </c>
      <c r="D10" s="1">
        <v>2</v>
      </c>
      <c r="E10" s="2" t="s">
        <v>117</v>
      </c>
      <c r="F10" s="4" t="s">
        <v>118</v>
      </c>
      <c r="G10" s="3">
        <v>0</v>
      </c>
      <c r="H10" s="12">
        <v>4.9000000000000004</v>
      </c>
      <c r="I10" s="3">
        <f>H10-G10</f>
        <v>4.9000000000000004</v>
      </c>
    </row>
    <row r="11" spans="1:9" x14ac:dyDescent="0.25">
      <c r="A11" s="6"/>
      <c r="B11" s="7" t="s">
        <v>134</v>
      </c>
      <c r="C11" s="7" t="s">
        <v>135</v>
      </c>
      <c r="D11" s="1">
        <v>3</v>
      </c>
      <c r="E11" s="2" t="s">
        <v>119</v>
      </c>
      <c r="F11" s="4" t="s">
        <v>120</v>
      </c>
      <c r="G11" s="3">
        <v>0</v>
      </c>
      <c r="H11" s="12">
        <v>6.1</v>
      </c>
      <c r="I11" s="3">
        <f>H11-G11</f>
        <v>6.1</v>
      </c>
    </row>
    <row r="12" spans="1:9" x14ac:dyDescent="0.25">
      <c r="A12" s="6"/>
      <c r="B12" s="7" t="s">
        <v>132</v>
      </c>
      <c r="C12" s="7"/>
      <c r="D12" s="25" t="s">
        <v>110</v>
      </c>
      <c r="E12" s="26"/>
      <c r="F12" s="27"/>
      <c r="G12" s="28"/>
      <c r="H12" s="28"/>
      <c r="I12" s="29">
        <f>I13+I25+I27+I29+I51</f>
        <v>769.5</v>
      </c>
    </row>
    <row r="13" spans="1:9" x14ac:dyDescent="0.25">
      <c r="A13" s="6"/>
      <c r="B13" s="7" t="s">
        <v>132</v>
      </c>
      <c r="C13" s="7" t="s">
        <v>136</v>
      </c>
      <c r="D13" s="40" t="s">
        <v>20</v>
      </c>
      <c r="E13" s="41"/>
      <c r="F13" s="42"/>
      <c r="G13" s="23"/>
      <c r="H13" s="23"/>
      <c r="I13" s="24">
        <f>SUM(I14:I24)</f>
        <v>283.00000000000006</v>
      </c>
    </row>
    <row r="14" spans="1:9" x14ac:dyDescent="0.25">
      <c r="A14" s="6"/>
      <c r="B14" s="7" t="s">
        <v>132</v>
      </c>
      <c r="C14" s="7" t="s">
        <v>136</v>
      </c>
      <c r="D14" s="1">
        <v>4</v>
      </c>
      <c r="E14" s="2" t="s">
        <v>36</v>
      </c>
      <c r="F14" s="4" t="s">
        <v>37</v>
      </c>
      <c r="G14" s="3">
        <v>0</v>
      </c>
      <c r="H14" s="12">
        <v>14.5</v>
      </c>
      <c r="I14" s="3">
        <f>H14-G14</f>
        <v>14.5</v>
      </c>
    </row>
    <row r="15" spans="1:9" x14ac:dyDescent="0.25">
      <c r="A15" s="6"/>
      <c r="B15" s="7" t="s">
        <v>132</v>
      </c>
      <c r="C15" s="7" t="s">
        <v>136</v>
      </c>
      <c r="D15" s="1">
        <v>5</v>
      </c>
      <c r="E15" s="2" t="s">
        <v>113</v>
      </c>
      <c r="F15" s="4" t="s">
        <v>21</v>
      </c>
      <c r="G15" s="3">
        <v>0</v>
      </c>
      <c r="H15" s="12">
        <v>82.9</v>
      </c>
      <c r="I15" s="3">
        <f t="shared" ref="I15:I24" si="0">H15-G15</f>
        <v>82.9</v>
      </c>
    </row>
    <row r="16" spans="1:9" x14ac:dyDescent="0.25">
      <c r="A16" s="6"/>
      <c r="B16" s="7" t="s">
        <v>132</v>
      </c>
      <c r="C16" s="7" t="s">
        <v>136</v>
      </c>
      <c r="D16" s="1">
        <v>6</v>
      </c>
      <c r="E16" s="2" t="s">
        <v>22</v>
      </c>
      <c r="F16" s="4" t="s">
        <v>23</v>
      </c>
      <c r="G16" s="3">
        <v>0</v>
      </c>
      <c r="H16" s="12">
        <v>18</v>
      </c>
      <c r="I16" s="3">
        <f t="shared" si="0"/>
        <v>18</v>
      </c>
    </row>
    <row r="17" spans="1:9" x14ac:dyDescent="0.25">
      <c r="A17" s="6"/>
      <c r="B17" s="7" t="s">
        <v>132</v>
      </c>
      <c r="C17" s="7" t="s">
        <v>136</v>
      </c>
      <c r="D17" s="1">
        <v>7</v>
      </c>
      <c r="E17" s="2" t="s">
        <v>24</v>
      </c>
      <c r="F17" s="4" t="s">
        <v>25</v>
      </c>
      <c r="G17" s="3">
        <v>0</v>
      </c>
      <c r="H17" s="12">
        <v>32.4</v>
      </c>
      <c r="I17" s="3">
        <f t="shared" si="0"/>
        <v>32.4</v>
      </c>
    </row>
    <row r="18" spans="1:9" x14ac:dyDescent="0.25">
      <c r="A18" s="6"/>
      <c r="B18" s="7" t="s">
        <v>132</v>
      </c>
      <c r="C18" s="7" t="s">
        <v>136</v>
      </c>
      <c r="D18" s="1">
        <v>8</v>
      </c>
      <c r="E18" s="2" t="s">
        <v>28</v>
      </c>
      <c r="F18" s="4" t="s">
        <v>29</v>
      </c>
      <c r="G18" s="3">
        <v>0</v>
      </c>
      <c r="H18" s="12">
        <v>46.8</v>
      </c>
      <c r="I18" s="3">
        <f t="shared" si="0"/>
        <v>46.8</v>
      </c>
    </row>
    <row r="19" spans="1:9" x14ac:dyDescent="0.25">
      <c r="A19" s="6"/>
      <c r="B19" s="7" t="s">
        <v>132</v>
      </c>
      <c r="C19" s="7" t="s">
        <v>136</v>
      </c>
      <c r="D19" s="1">
        <v>9</v>
      </c>
      <c r="E19" s="2" t="s">
        <v>30</v>
      </c>
      <c r="F19" s="4" t="s">
        <v>31</v>
      </c>
      <c r="G19" s="3">
        <v>0</v>
      </c>
      <c r="H19" s="12">
        <v>53.4</v>
      </c>
      <c r="I19" s="3">
        <f t="shared" si="0"/>
        <v>53.4</v>
      </c>
    </row>
    <row r="20" spans="1:9" x14ac:dyDescent="0.25">
      <c r="A20" s="6"/>
      <c r="B20" s="7" t="s">
        <v>132</v>
      </c>
      <c r="C20" s="7" t="s">
        <v>136</v>
      </c>
      <c r="D20" s="1">
        <v>10</v>
      </c>
      <c r="E20" s="2" t="s">
        <v>115</v>
      </c>
      <c r="F20" s="4" t="s">
        <v>116</v>
      </c>
      <c r="G20" s="3">
        <v>0</v>
      </c>
      <c r="H20" s="12">
        <v>4.9000000000000004</v>
      </c>
      <c r="I20" s="3">
        <f t="shared" si="0"/>
        <v>4.9000000000000004</v>
      </c>
    </row>
    <row r="21" spans="1:9" x14ac:dyDescent="0.25">
      <c r="A21" s="6"/>
      <c r="B21" s="7" t="s">
        <v>132</v>
      </c>
      <c r="C21" s="7" t="s">
        <v>136</v>
      </c>
      <c r="D21" s="1">
        <v>11</v>
      </c>
      <c r="E21" s="2" t="s">
        <v>26</v>
      </c>
      <c r="F21" s="4" t="s">
        <v>27</v>
      </c>
      <c r="G21" s="3">
        <v>0</v>
      </c>
      <c r="H21" s="12">
        <v>12.1</v>
      </c>
      <c r="I21" s="3">
        <f t="shared" si="0"/>
        <v>12.1</v>
      </c>
    </row>
    <row r="22" spans="1:9" x14ac:dyDescent="0.25">
      <c r="A22" s="6"/>
      <c r="B22" s="7" t="s">
        <v>132</v>
      </c>
      <c r="C22" s="7" t="s">
        <v>136</v>
      </c>
      <c r="D22" s="1">
        <v>12</v>
      </c>
      <c r="E22" s="2" t="s">
        <v>34</v>
      </c>
      <c r="F22" s="4" t="s">
        <v>35</v>
      </c>
      <c r="G22" s="3">
        <v>0</v>
      </c>
      <c r="H22" s="12">
        <v>6</v>
      </c>
      <c r="I22" s="3">
        <f t="shared" si="0"/>
        <v>6</v>
      </c>
    </row>
    <row r="23" spans="1:9" x14ac:dyDescent="0.25">
      <c r="A23" s="6"/>
      <c r="B23" s="7" t="s">
        <v>132</v>
      </c>
      <c r="C23" s="7" t="s">
        <v>136</v>
      </c>
      <c r="D23" s="1">
        <v>13</v>
      </c>
      <c r="E23" s="2" t="s">
        <v>32</v>
      </c>
      <c r="F23" s="4" t="s">
        <v>33</v>
      </c>
      <c r="G23" s="3">
        <v>0</v>
      </c>
      <c r="H23" s="12">
        <v>9.5</v>
      </c>
      <c r="I23" s="3">
        <f t="shared" si="0"/>
        <v>9.5</v>
      </c>
    </row>
    <row r="24" spans="1:9" x14ac:dyDescent="0.25">
      <c r="A24" s="6"/>
      <c r="B24" s="7" t="s">
        <v>132</v>
      </c>
      <c r="C24" s="7" t="s">
        <v>136</v>
      </c>
      <c r="D24" s="1">
        <v>14</v>
      </c>
      <c r="E24" s="2" t="s">
        <v>38</v>
      </c>
      <c r="F24" s="4" t="s">
        <v>39</v>
      </c>
      <c r="G24" s="3">
        <v>0</v>
      </c>
      <c r="H24" s="12">
        <v>2.5</v>
      </c>
      <c r="I24" s="3">
        <f t="shared" si="0"/>
        <v>2.5</v>
      </c>
    </row>
    <row r="25" spans="1:9" x14ac:dyDescent="0.25">
      <c r="A25" s="6"/>
      <c r="B25" s="7" t="s">
        <v>132</v>
      </c>
      <c r="C25" s="7" t="s">
        <v>137</v>
      </c>
      <c r="D25" s="40" t="s">
        <v>40</v>
      </c>
      <c r="E25" s="41"/>
      <c r="F25" s="42"/>
      <c r="G25" s="23"/>
      <c r="H25" s="23"/>
      <c r="I25" s="24">
        <f>I26</f>
        <v>11</v>
      </c>
    </row>
    <row r="26" spans="1:9" x14ac:dyDescent="0.25">
      <c r="A26" s="6"/>
      <c r="B26" s="7" t="s">
        <v>132</v>
      </c>
      <c r="C26" s="7" t="s">
        <v>137</v>
      </c>
      <c r="D26" s="1">
        <v>15</v>
      </c>
      <c r="E26" s="2" t="s">
        <v>41</v>
      </c>
      <c r="F26" s="4" t="s">
        <v>42</v>
      </c>
      <c r="G26" s="3">
        <v>23</v>
      </c>
      <c r="H26" s="12">
        <v>34</v>
      </c>
      <c r="I26" s="3">
        <f>H26-G26</f>
        <v>11</v>
      </c>
    </row>
    <row r="27" spans="1:9" x14ac:dyDescent="0.25">
      <c r="A27" s="6"/>
      <c r="B27" s="7" t="s">
        <v>132</v>
      </c>
      <c r="C27" s="7" t="s">
        <v>138</v>
      </c>
      <c r="D27" s="40" t="s">
        <v>43</v>
      </c>
      <c r="E27" s="41"/>
      <c r="F27" s="42"/>
      <c r="G27" s="23"/>
      <c r="H27" s="23"/>
      <c r="I27" s="24">
        <f>I28</f>
        <v>25.199999999999989</v>
      </c>
    </row>
    <row r="28" spans="1:9" x14ac:dyDescent="0.25">
      <c r="A28" s="6"/>
      <c r="B28" s="7" t="s">
        <v>132</v>
      </c>
      <c r="C28" s="7" t="s">
        <v>138</v>
      </c>
      <c r="D28" s="1">
        <v>16</v>
      </c>
      <c r="E28" s="2" t="s">
        <v>6</v>
      </c>
      <c r="F28" s="4" t="s">
        <v>44</v>
      </c>
      <c r="G28" s="3">
        <v>295.3</v>
      </c>
      <c r="H28" s="12">
        <v>320.5</v>
      </c>
      <c r="I28" s="3">
        <f>H28-G28</f>
        <v>25.199999999999989</v>
      </c>
    </row>
    <row r="29" spans="1:9" x14ac:dyDescent="0.25">
      <c r="A29" s="6"/>
      <c r="B29" s="7" t="s">
        <v>132</v>
      </c>
      <c r="C29" s="7" t="s">
        <v>139</v>
      </c>
      <c r="D29" s="40" t="s">
        <v>45</v>
      </c>
      <c r="E29" s="41"/>
      <c r="F29" s="42"/>
      <c r="G29" s="23"/>
      <c r="H29" s="23"/>
      <c r="I29" s="24">
        <f>SUM(I30:I50)</f>
        <v>337.9</v>
      </c>
    </row>
    <row r="30" spans="1:9" x14ac:dyDescent="0.25">
      <c r="A30" s="6"/>
      <c r="B30" s="7" t="s">
        <v>132</v>
      </c>
      <c r="C30" s="7" t="s">
        <v>139</v>
      </c>
      <c r="D30" s="1">
        <v>17</v>
      </c>
      <c r="E30" s="2" t="s">
        <v>54</v>
      </c>
      <c r="F30" s="4" t="s">
        <v>55</v>
      </c>
      <c r="G30" s="3">
        <v>0</v>
      </c>
      <c r="H30" s="12">
        <v>50.2</v>
      </c>
      <c r="I30" s="3">
        <f t="shared" ref="I30:I50" si="1">H30-G30</f>
        <v>50.2</v>
      </c>
    </row>
    <row r="31" spans="1:9" x14ac:dyDescent="0.25">
      <c r="A31" s="6"/>
      <c r="B31" s="7" t="s">
        <v>132</v>
      </c>
      <c r="C31" s="7" t="s">
        <v>139</v>
      </c>
      <c r="D31" s="1">
        <v>18</v>
      </c>
      <c r="E31" s="2" t="s">
        <v>81</v>
      </c>
      <c r="F31" s="4" t="s">
        <v>82</v>
      </c>
      <c r="G31" s="3">
        <v>0</v>
      </c>
      <c r="H31" s="12">
        <v>70.099999999999994</v>
      </c>
      <c r="I31" s="3">
        <f t="shared" si="1"/>
        <v>70.099999999999994</v>
      </c>
    </row>
    <row r="32" spans="1:9" x14ac:dyDescent="0.25">
      <c r="A32" s="6"/>
      <c r="B32" s="7" t="s">
        <v>132</v>
      </c>
      <c r="C32" s="7" t="s">
        <v>139</v>
      </c>
      <c r="D32" s="1">
        <v>19</v>
      </c>
      <c r="E32" s="2" t="s">
        <v>2</v>
      </c>
      <c r="F32" s="4" t="s">
        <v>83</v>
      </c>
      <c r="G32" s="3">
        <v>25</v>
      </c>
      <c r="H32" s="12">
        <v>59.5</v>
      </c>
      <c r="I32" s="3">
        <f t="shared" si="1"/>
        <v>34.5</v>
      </c>
    </row>
    <row r="33" spans="1:9" x14ac:dyDescent="0.25">
      <c r="A33" s="6"/>
      <c r="B33" s="7" t="s">
        <v>132</v>
      </c>
      <c r="C33" s="7" t="s">
        <v>139</v>
      </c>
      <c r="D33" s="1">
        <v>20</v>
      </c>
      <c r="E33" s="2" t="s">
        <v>48</v>
      </c>
      <c r="F33" s="4" t="s">
        <v>49</v>
      </c>
      <c r="G33" s="3">
        <v>0</v>
      </c>
      <c r="H33" s="12">
        <v>11.2</v>
      </c>
      <c r="I33" s="3">
        <f t="shared" si="1"/>
        <v>11.2</v>
      </c>
    </row>
    <row r="34" spans="1:9" x14ac:dyDescent="0.25">
      <c r="A34" s="6"/>
      <c r="B34" s="7" t="s">
        <v>132</v>
      </c>
      <c r="C34" s="7" t="s">
        <v>139</v>
      </c>
      <c r="D34" s="1">
        <v>21</v>
      </c>
      <c r="E34" s="2" t="s">
        <v>50</v>
      </c>
      <c r="F34" s="4" t="s">
        <v>51</v>
      </c>
      <c r="G34" s="3">
        <v>0</v>
      </c>
      <c r="H34" s="12">
        <v>11.4</v>
      </c>
      <c r="I34" s="3">
        <f t="shared" si="1"/>
        <v>11.4</v>
      </c>
    </row>
    <row r="35" spans="1:9" x14ac:dyDescent="0.25">
      <c r="A35" s="6"/>
      <c r="B35" s="7" t="s">
        <v>132</v>
      </c>
      <c r="C35" s="7" t="s">
        <v>139</v>
      </c>
      <c r="D35" s="1">
        <v>22</v>
      </c>
      <c r="E35" s="2" t="s">
        <v>52</v>
      </c>
      <c r="F35" s="4" t="s">
        <v>53</v>
      </c>
      <c r="G35" s="3">
        <v>0</v>
      </c>
      <c r="H35" s="12">
        <v>8</v>
      </c>
      <c r="I35" s="3">
        <f t="shared" si="1"/>
        <v>8</v>
      </c>
    </row>
    <row r="36" spans="1:9" x14ac:dyDescent="0.25">
      <c r="A36" s="6"/>
      <c r="B36" s="7" t="s">
        <v>132</v>
      </c>
      <c r="C36" s="7" t="s">
        <v>139</v>
      </c>
      <c r="D36" s="1">
        <v>23</v>
      </c>
      <c r="E36" s="2" t="s">
        <v>67</v>
      </c>
      <c r="F36" s="4" t="s">
        <v>68</v>
      </c>
      <c r="G36" s="3">
        <v>0</v>
      </c>
      <c r="H36" s="12">
        <v>16.5</v>
      </c>
      <c r="I36" s="3">
        <f t="shared" si="1"/>
        <v>16.5</v>
      </c>
    </row>
    <row r="37" spans="1:9" x14ac:dyDescent="0.25">
      <c r="A37" s="6"/>
      <c r="B37" s="7" t="s">
        <v>132</v>
      </c>
      <c r="C37" s="7" t="s">
        <v>139</v>
      </c>
      <c r="D37" s="1">
        <v>24</v>
      </c>
      <c r="E37" s="2" t="s">
        <v>8</v>
      </c>
      <c r="F37" s="4" t="s">
        <v>73</v>
      </c>
      <c r="G37" s="3">
        <v>0</v>
      </c>
      <c r="H37" s="12">
        <v>9.1</v>
      </c>
      <c r="I37" s="3">
        <f t="shared" si="1"/>
        <v>9.1</v>
      </c>
    </row>
    <row r="38" spans="1:9" x14ac:dyDescent="0.25">
      <c r="A38" s="6"/>
      <c r="B38" s="7" t="s">
        <v>132</v>
      </c>
      <c r="C38" s="7" t="s">
        <v>139</v>
      </c>
      <c r="D38" s="1">
        <v>25</v>
      </c>
      <c r="E38" s="2" t="s">
        <v>1</v>
      </c>
      <c r="F38" s="4" t="s">
        <v>76</v>
      </c>
      <c r="G38" s="3">
        <v>7.8</v>
      </c>
      <c r="H38" s="12">
        <v>23.5</v>
      </c>
      <c r="I38" s="3">
        <f t="shared" si="1"/>
        <v>15.7</v>
      </c>
    </row>
    <row r="39" spans="1:9" x14ac:dyDescent="0.25">
      <c r="A39" s="6"/>
      <c r="B39" s="7" t="s">
        <v>132</v>
      </c>
      <c r="C39" s="7" t="s">
        <v>139</v>
      </c>
      <c r="D39" s="1">
        <v>26</v>
      </c>
      <c r="E39" s="2" t="s">
        <v>77</v>
      </c>
      <c r="F39" s="4" t="s">
        <v>78</v>
      </c>
      <c r="G39" s="3">
        <v>0</v>
      </c>
      <c r="H39" s="12">
        <v>18.399999999999999</v>
      </c>
      <c r="I39" s="3">
        <f t="shared" si="1"/>
        <v>18.399999999999999</v>
      </c>
    </row>
    <row r="40" spans="1:9" x14ac:dyDescent="0.25">
      <c r="A40" s="6"/>
      <c r="B40" s="7" t="s">
        <v>132</v>
      </c>
      <c r="C40" s="7" t="s">
        <v>139</v>
      </c>
      <c r="D40" s="1">
        <v>27</v>
      </c>
      <c r="E40" s="2" t="s">
        <v>46</v>
      </c>
      <c r="F40" s="4" t="s">
        <v>47</v>
      </c>
      <c r="G40" s="3">
        <v>0</v>
      </c>
      <c r="H40" s="12">
        <v>10.4</v>
      </c>
      <c r="I40" s="3">
        <f t="shared" si="1"/>
        <v>10.4</v>
      </c>
    </row>
    <row r="41" spans="1:9" x14ac:dyDescent="0.25">
      <c r="A41" s="6"/>
      <c r="B41" s="7" t="s">
        <v>132</v>
      </c>
      <c r="C41" s="7" t="s">
        <v>139</v>
      </c>
      <c r="D41" s="1">
        <v>28</v>
      </c>
      <c r="E41" s="2" t="s">
        <v>56</v>
      </c>
      <c r="F41" s="4" t="s">
        <v>57</v>
      </c>
      <c r="G41" s="3">
        <v>0</v>
      </c>
      <c r="H41" s="12">
        <v>3.5</v>
      </c>
      <c r="I41" s="3">
        <f t="shared" si="1"/>
        <v>3.5</v>
      </c>
    </row>
    <row r="42" spans="1:9" x14ac:dyDescent="0.25">
      <c r="A42" s="6"/>
      <c r="B42" s="7" t="s">
        <v>132</v>
      </c>
      <c r="C42" s="7" t="s">
        <v>139</v>
      </c>
      <c r="D42" s="1">
        <v>29</v>
      </c>
      <c r="E42" s="2" t="s">
        <v>7</v>
      </c>
      <c r="F42" s="4" t="s">
        <v>58</v>
      </c>
      <c r="G42" s="3">
        <v>0</v>
      </c>
      <c r="H42" s="12">
        <v>10.6</v>
      </c>
      <c r="I42" s="3">
        <f t="shared" si="1"/>
        <v>10.6</v>
      </c>
    </row>
    <row r="43" spans="1:9" x14ac:dyDescent="0.25">
      <c r="A43" s="6"/>
      <c r="B43" s="7" t="s">
        <v>132</v>
      </c>
      <c r="C43" s="7" t="s">
        <v>139</v>
      </c>
      <c r="D43" s="1">
        <v>30</v>
      </c>
      <c r="E43" s="2" t="s">
        <v>59</v>
      </c>
      <c r="F43" s="4" t="s">
        <v>60</v>
      </c>
      <c r="G43" s="3">
        <v>0</v>
      </c>
      <c r="H43" s="12">
        <v>12.8</v>
      </c>
      <c r="I43" s="3">
        <f t="shared" si="1"/>
        <v>12.8</v>
      </c>
    </row>
    <row r="44" spans="1:9" x14ac:dyDescent="0.25">
      <c r="A44" s="6"/>
      <c r="B44" s="7" t="s">
        <v>132</v>
      </c>
      <c r="C44" s="7" t="s">
        <v>139</v>
      </c>
      <c r="D44" s="1">
        <v>31</v>
      </c>
      <c r="E44" s="2" t="s">
        <v>61</v>
      </c>
      <c r="F44" s="4" t="s">
        <v>62</v>
      </c>
      <c r="G44" s="3">
        <v>0</v>
      </c>
      <c r="H44" s="12">
        <v>10</v>
      </c>
      <c r="I44" s="3">
        <f t="shared" si="1"/>
        <v>10</v>
      </c>
    </row>
    <row r="45" spans="1:9" x14ac:dyDescent="0.25">
      <c r="A45" s="6"/>
      <c r="B45" s="7" t="s">
        <v>132</v>
      </c>
      <c r="C45" s="7" t="s">
        <v>139</v>
      </c>
      <c r="D45" s="1">
        <v>32</v>
      </c>
      <c r="E45" s="2" t="s">
        <v>63</v>
      </c>
      <c r="F45" s="4" t="s">
        <v>64</v>
      </c>
      <c r="G45" s="3">
        <v>0</v>
      </c>
      <c r="H45" s="12">
        <v>5</v>
      </c>
      <c r="I45" s="3">
        <f t="shared" si="1"/>
        <v>5</v>
      </c>
    </row>
    <row r="46" spans="1:9" x14ac:dyDescent="0.25">
      <c r="A46" s="6"/>
      <c r="B46" s="7" t="s">
        <v>132</v>
      </c>
      <c r="C46" s="7" t="s">
        <v>139</v>
      </c>
      <c r="D46" s="1">
        <v>33</v>
      </c>
      <c r="E46" s="2" t="s">
        <v>65</v>
      </c>
      <c r="F46" s="4" t="s">
        <v>66</v>
      </c>
      <c r="G46" s="3">
        <v>0</v>
      </c>
      <c r="H46" s="12">
        <v>12.5</v>
      </c>
      <c r="I46" s="3">
        <f t="shared" si="1"/>
        <v>12.5</v>
      </c>
    </row>
    <row r="47" spans="1:9" x14ac:dyDescent="0.25">
      <c r="A47" s="6"/>
      <c r="B47" s="7" t="s">
        <v>132</v>
      </c>
      <c r="C47" s="7" t="s">
        <v>139</v>
      </c>
      <c r="D47" s="1">
        <v>34</v>
      </c>
      <c r="E47" s="2" t="s">
        <v>69</v>
      </c>
      <c r="F47" s="4" t="s">
        <v>70</v>
      </c>
      <c r="G47" s="3">
        <v>0</v>
      </c>
      <c r="H47" s="12">
        <v>8.4</v>
      </c>
      <c r="I47" s="3">
        <f t="shared" si="1"/>
        <v>8.4</v>
      </c>
    </row>
    <row r="48" spans="1:9" x14ac:dyDescent="0.25">
      <c r="A48" s="6"/>
      <c r="B48" s="7" t="s">
        <v>132</v>
      </c>
      <c r="C48" s="7" t="s">
        <v>139</v>
      </c>
      <c r="D48" s="1">
        <v>35</v>
      </c>
      <c r="E48" s="2" t="s">
        <v>71</v>
      </c>
      <c r="F48" s="4" t="s">
        <v>72</v>
      </c>
      <c r="G48" s="3">
        <v>0</v>
      </c>
      <c r="H48" s="12">
        <v>5</v>
      </c>
      <c r="I48" s="3">
        <f t="shared" si="1"/>
        <v>5</v>
      </c>
    </row>
    <row r="49" spans="1:9" x14ac:dyDescent="0.25">
      <c r="A49" s="6"/>
      <c r="B49" s="7" t="s">
        <v>132</v>
      </c>
      <c r="C49" s="7" t="s">
        <v>139</v>
      </c>
      <c r="D49" s="1">
        <v>36</v>
      </c>
      <c r="E49" s="2" t="s">
        <v>74</v>
      </c>
      <c r="F49" s="4" t="s">
        <v>75</v>
      </c>
      <c r="G49" s="3">
        <v>0</v>
      </c>
      <c r="H49" s="12">
        <v>3.9</v>
      </c>
      <c r="I49" s="3">
        <f t="shared" si="1"/>
        <v>3.9</v>
      </c>
    </row>
    <row r="50" spans="1:9" x14ac:dyDescent="0.25">
      <c r="A50" s="6"/>
      <c r="B50" s="7" t="s">
        <v>132</v>
      </c>
      <c r="C50" s="7" t="s">
        <v>139</v>
      </c>
      <c r="D50" s="1">
        <v>37</v>
      </c>
      <c r="E50" s="2" t="s">
        <v>79</v>
      </c>
      <c r="F50" s="4" t="s">
        <v>80</v>
      </c>
      <c r="G50" s="3">
        <v>0</v>
      </c>
      <c r="H50" s="12">
        <v>10.7</v>
      </c>
      <c r="I50" s="3">
        <f t="shared" si="1"/>
        <v>10.7</v>
      </c>
    </row>
    <row r="51" spans="1:9" x14ac:dyDescent="0.25">
      <c r="A51" s="6"/>
      <c r="B51" s="7" t="s">
        <v>132</v>
      </c>
      <c r="C51" s="7" t="s">
        <v>140</v>
      </c>
      <c r="D51" s="40" t="s">
        <v>84</v>
      </c>
      <c r="E51" s="41"/>
      <c r="F51" s="42"/>
      <c r="G51" s="23"/>
      <c r="H51" s="23"/>
      <c r="I51" s="24">
        <f>SUM(I52:I55)</f>
        <v>112.39999999999999</v>
      </c>
    </row>
    <row r="52" spans="1:9" x14ac:dyDescent="0.25">
      <c r="A52" s="6"/>
      <c r="B52" s="7" t="s">
        <v>132</v>
      </c>
      <c r="C52" s="7" t="s">
        <v>140</v>
      </c>
      <c r="D52" s="1">
        <v>38</v>
      </c>
      <c r="E52" s="2" t="s">
        <v>4</v>
      </c>
      <c r="F52" s="4" t="s">
        <v>86</v>
      </c>
      <c r="G52" s="3">
        <v>40.9</v>
      </c>
      <c r="H52" s="12">
        <v>100</v>
      </c>
      <c r="I52" s="3">
        <f t="shared" ref="I52:I55" si="2">H52-G52</f>
        <v>59.1</v>
      </c>
    </row>
    <row r="53" spans="1:9" x14ac:dyDescent="0.25">
      <c r="A53" s="6"/>
      <c r="B53" s="7" t="s">
        <v>132</v>
      </c>
      <c r="C53" s="7" t="s">
        <v>140</v>
      </c>
      <c r="D53" s="1">
        <v>39</v>
      </c>
      <c r="E53" s="2" t="s">
        <v>5</v>
      </c>
      <c r="F53" s="4" t="s">
        <v>87</v>
      </c>
      <c r="G53" s="3">
        <v>208.5</v>
      </c>
      <c r="H53" s="12">
        <v>225</v>
      </c>
      <c r="I53" s="3">
        <f t="shared" si="2"/>
        <v>16.5</v>
      </c>
    </row>
    <row r="54" spans="1:9" x14ac:dyDescent="0.25">
      <c r="A54" s="6"/>
      <c r="B54" s="7" t="s">
        <v>132</v>
      </c>
      <c r="C54" s="7" t="s">
        <v>140</v>
      </c>
      <c r="D54" s="1">
        <v>40</v>
      </c>
      <c r="E54" s="2" t="s">
        <v>88</v>
      </c>
      <c r="F54" s="4" t="s">
        <v>89</v>
      </c>
      <c r="G54" s="3">
        <v>0</v>
      </c>
      <c r="H54" s="12">
        <v>35.299999999999997</v>
      </c>
      <c r="I54" s="3">
        <f t="shared" si="2"/>
        <v>35.299999999999997</v>
      </c>
    </row>
    <row r="55" spans="1:9" x14ac:dyDescent="0.25">
      <c r="A55" s="6"/>
      <c r="B55" s="7" t="s">
        <v>132</v>
      </c>
      <c r="C55" s="7" t="s">
        <v>140</v>
      </c>
      <c r="D55" s="1">
        <v>41</v>
      </c>
      <c r="E55" s="2" t="s">
        <v>3</v>
      </c>
      <c r="F55" s="4" t="s">
        <v>85</v>
      </c>
      <c r="G55" s="3">
        <v>5</v>
      </c>
      <c r="H55" s="12">
        <v>6.5</v>
      </c>
      <c r="I55" s="3">
        <f t="shared" si="2"/>
        <v>1.5</v>
      </c>
    </row>
    <row r="56" spans="1:9" x14ac:dyDescent="0.25">
      <c r="A56" s="6"/>
      <c r="B56" s="7" t="s">
        <v>141</v>
      </c>
      <c r="C56" s="7"/>
      <c r="D56" s="20" t="s">
        <v>112</v>
      </c>
      <c r="E56" s="21"/>
      <c r="F56" s="22"/>
      <c r="G56" s="18"/>
      <c r="H56" s="18"/>
      <c r="I56" s="19">
        <f>I57+I59+I61</f>
        <v>217.5</v>
      </c>
    </row>
    <row r="57" spans="1:9" x14ac:dyDescent="0.25">
      <c r="A57" s="6"/>
      <c r="B57" s="7" t="s">
        <v>141</v>
      </c>
      <c r="C57" s="7" t="s">
        <v>142</v>
      </c>
      <c r="D57" s="13" t="s">
        <v>91</v>
      </c>
      <c r="E57" s="14"/>
      <c r="F57" s="15"/>
      <c r="G57" s="16"/>
      <c r="H57" s="16"/>
      <c r="I57" s="17">
        <f>I58</f>
        <v>24.5</v>
      </c>
    </row>
    <row r="58" spans="1:9" x14ac:dyDescent="0.25">
      <c r="A58" s="6"/>
      <c r="B58" s="7" t="s">
        <v>141</v>
      </c>
      <c r="C58" s="7" t="s">
        <v>142</v>
      </c>
      <c r="D58" s="1">
        <v>42</v>
      </c>
      <c r="E58" s="2" t="s">
        <v>92</v>
      </c>
      <c r="F58" s="4" t="s">
        <v>93</v>
      </c>
      <c r="G58" s="3">
        <v>0</v>
      </c>
      <c r="H58" s="12">
        <v>24.5</v>
      </c>
      <c r="I58" s="3">
        <f>H58-G58</f>
        <v>24.5</v>
      </c>
    </row>
    <row r="59" spans="1:9" x14ac:dyDescent="0.25">
      <c r="A59" s="6"/>
      <c r="B59" s="7" t="s">
        <v>141</v>
      </c>
      <c r="C59" s="7" t="s">
        <v>143</v>
      </c>
      <c r="D59" s="13" t="s">
        <v>96</v>
      </c>
      <c r="E59" s="14"/>
      <c r="F59" s="15"/>
      <c r="G59" s="16"/>
      <c r="H59" s="16"/>
      <c r="I59" s="17">
        <f>I60</f>
        <v>7.3999999999999986</v>
      </c>
    </row>
    <row r="60" spans="1:9" x14ac:dyDescent="0.25">
      <c r="A60" s="6"/>
      <c r="B60" s="7" t="s">
        <v>141</v>
      </c>
      <c r="C60" s="7" t="s">
        <v>143</v>
      </c>
      <c r="D60" s="1">
        <v>98</v>
      </c>
      <c r="E60" s="2" t="s">
        <v>10</v>
      </c>
      <c r="F60" s="4" t="s">
        <v>97</v>
      </c>
      <c r="G60" s="3">
        <v>14.5</v>
      </c>
      <c r="H60" s="12">
        <v>21.9</v>
      </c>
      <c r="I60" s="3">
        <f>H60-G60</f>
        <v>7.3999999999999986</v>
      </c>
    </row>
    <row r="61" spans="1:9" x14ac:dyDescent="0.25">
      <c r="A61" s="6"/>
      <c r="B61" s="7" t="s">
        <v>141</v>
      </c>
      <c r="C61" s="7" t="s">
        <v>144</v>
      </c>
      <c r="D61" s="13" t="s">
        <v>98</v>
      </c>
      <c r="E61" s="14"/>
      <c r="F61" s="15"/>
      <c r="G61" s="16"/>
      <c r="H61" s="16"/>
      <c r="I61" s="17">
        <f>SUM(I62:I71)</f>
        <v>185.6</v>
      </c>
    </row>
    <row r="62" spans="1:9" x14ac:dyDescent="0.25">
      <c r="A62" s="6"/>
      <c r="B62" s="7" t="s">
        <v>141</v>
      </c>
      <c r="C62" s="7" t="s">
        <v>144</v>
      </c>
      <c r="D62" s="1">
        <v>99</v>
      </c>
      <c r="E62" s="2" t="s">
        <v>12</v>
      </c>
      <c r="F62" s="4" t="s">
        <v>95</v>
      </c>
      <c r="G62" s="3">
        <v>58.5</v>
      </c>
      <c r="H62" s="12">
        <v>86.7</v>
      </c>
      <c r="I62" s="3">
        <f t="shared" ref="I62:I71" si="3">H62-G62</f>
        <v>28.200000000000003</v>
      </c>
    </row>
    <row r="63" spans="1:9" x14ac:dyDescent="0.25">
      <c r="A63" s="6"/>
      <c r="B63" s="7" t="s">
        <v>141</v>
      </c>
      <c r="C63" s="7" t="s">
        <v>144</v>
      </c>
      <c r="D63" s="1">
        <v>100</v>
      </c>
      <c r="E63" s="2" t="s">
        <v>9</v>
      </c>
      <c r="F63" s="4" t="s">
        <v>99</v>
      </c>
      <c r="G63" s="3">
        <v>48.7</v>
      </c>
      <c r="H63" s="12">
        <v>50.1</v>
      </c>
      <c r="I63" s="3">
        <f t="shared" si="3"/>
        <v>1.3999999999999986</v>
      </c>
    </row>
    <row r="64" spans="1:9" x14ac:dyDescent="0.25">
      <c r="A64" s="6"/>
      <c r="B64" s="7" t="s">
        <v>141</v>
      </c>
      <c r="C64" s="7" t="s">
        <v>144</v>
      </c>
      <c r="D64" s="1">
        <v>101</v>
      </c>
      <c r="E64" s="2" t="s">
        <v>100</v>
      </c>
      <c r="F64" s="4" t="s">
        <v>101</v>
      </c>
      <c r="G64" s="3">
        <v>0</v>
      </c>
      <c r="H64" s="12">
        <v>23.8</v>
      </c>
      <c r="I64" s="3">
        <f t="shared" si="3"/>
        <v>23.8</v>
      </c>
    </row>
    <row r="65" spans="1:9" x14ac:dyDescent="0.25">
      <c r="A65" s="6"/>
      <c r="B65" s="7" t="s">
        <v>141</v>
      </c>
      <c r="C65" s="7" t="s">
        <v>144</v>
      </c>
      <c r="D65" s="1">
        <v>102</v>
      </c>
      <c r="E65" s="2" t="s">
        <v>36</v>
      </c>
      <c r="F65" s="4" t="s">
        <v>107</v>
      </c>
      <c r="G65" s="3">
        <v>0</v>
      </c>
      <c r="H65" s="12">
        <v>57.4</v>
      </c>
      <c r="I65" s="3">
        <f t="shared" si="3"/>
        <v>57.4</v>
      </c>
    </row>
    <row r="66" spans="1:9" x14ac:dyDescent="0.25">
      <c r="A66" s="6"/>
      <c r="B66" s="7" t="s">
        <v>141</v>
      </c>
      <c r="C66" s="7" t="s">
        <v>144</v>
      </c>
      <c r="D66" s="1">
        <v>103</v>
      </c>
      <c r="E66" s="2" t="s">
        <v>102</v>
      </c>
      <c r="F66" s="4" t="s">
        <v>103</v>
      </c>
      <c r="G66" s="3">
        <v>11.3</v>
      </c>
      <c r="H66" s="12">
        <v>42.8</v>
      </c>
      <c r="I66" s="3">
        <f t="shared" si="3"/>
        <v>31.499999999999996</v>
      </c>
    </row>
    <row r="67" spans="1:9" x14ac:dyDescent="0.25">
      <c r="A67" s="6"/>
      <c r="B67" s="7" t="s">
        <v>141</v>
      </c>
      <c r="C67" s="7" t="s">
        <v>144</v>
      </c>
      <c r="D67" s="1">
        <v>104</v>
      </c>
      <c r="E67" s="2" t="s">
        <v>104</v>
      </c>
      <c r="F67" s="4" t="s">
        <v>105</v>
      </c>
      <c r="G67" s="3">
        <v>0</v>
      </c>
      <c r="H67" s="12">
        <v>1.5</v>
      </c>
      <c r="I67" s="3">
        <f t="shared" si="3"/>
        <v>1.5</v>
      </c>
    </row>
    <row r="68" spans="1:9" x14ac:dyDescent="0.25">
      <c r="A68" s="6"/>
      <c r="B68" s="7" t="s">
        <v>141</v>
      </c>
      <c r="C68" s="7" t="s">
        <v>144</v>
      </c>
      <c r="D68" s="1">
        <v>105</v>
      </c>
      <c r="E68" s="2" t="s">
        <v>108</v>
      </c>
      <c r="F68" s="4" t="s">
        <v>109</v>
      </c>
      <c r="G68" s="3">
        <v>0</v>
      </c>
      <c r="H68" s="12">
        <v>31.7</v>
      </c>
      <c r="I68" s="3">
        <f t="shared" si="3"/>
        <v>31.7</v>
      </c>
    </row>
    <row r="69" spans="1:9" x14ac:dyDescent="0.25">
      <c r="A69" s="6"/>
      <c r="B69" s="7" t="s">
        <v>141</v>
      </c>
      <c r="C69" s="7" t="s">
        <v>144</v>
      </c>
      <c r="D69" s="1">
        <v>106</v>
      </c>
      <c r="E69" s="2" t="s">
        <v>11</v>
      </c>
      <c r="F69" s="4" t="s">
        <v>106</v>
      </c>
      <c r="G69" s="3">
        <v>0</v>
      </c>
      <c r="H69" s="12">
        <v>5.0999999999999996</v>
      </c>
      <c r="I69" s="3">
        <f t="shared" si="3"/>
        <v>5.0999999999999996</v>
      </c>
    </row>
    <row r="70" spans="1:9" x14ac:dyDescent="0.25">
      <c r="A70" s="6"/>
      <c r="B70" s="7" t="s">
        <v>141</v>
      </c>
      <c r="C70" s="7" t="s">
        <v>144</v>
      </c>
      <c r="D70" s="1">
        <v>107</v>
      </c>
      <c r="E70" s="2" t="s">
        <v>121</v>
      </c>
      <c r="F70" s="4" t="s">
        <v>122</v>
      </c>
      <c r="G70" s="3">
        <v>0</v>
      </c>
      <c r="H70" s="12">
        <v>2.8</v>
      </c>
      <c r="I70" s="3">
        <f t="shared" si="3"/>
        <v>2.8</v>
      </c>
    </row>
    <row r="71" spans="1:9" x14ac:dyDescent="0.25">
      <c r="A71" s="6"/>
      <c r="B71" s="7" t="s">
        <v>141</v>
      </c>
      <c r="C71" s="7" t="s">
        <v>144</v>
      </c>
      <c r="D71" s="1">
        <v>108</v>
      </c>
      <c r="E71" s="2" t="s">
        <v>123</v>
      </c>
      <c r="F71" s="4" t="s">
        <v>124</v>
      </c>
      <c r="G71" s="3">
        <v>0</v>
      </c>
      <c r="H71" s="12">
        <v>2.2000000000000002</v>
      </c>
      <c r="I71" s="3">
        <f t="shared" si="3"/>
        <v>2.2000000000000002</v>
      </c>
    </row>
    <row r="72" spans="1:9" x14ac:dyDescent="0.25">
      <c r="G72" s="50"/>
      <c r="H72" s="47" t="s">
        <v>145</v>
      </c>
      <c r="I72" s="46">
        <f>I56+I12+I8+I5</f>
        <v>1024.2</v>
      </c>
    </row>
  </sheetData>
  <pageMargins left="0.78740157480314965" right="0.78740157480314965" top="0.78740157480314965" bottom="0.78740157480314965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2018 - 2. cykl zad. 1DII</vt:lpstr>
      <vt:lpstr>'2018 - 2. cykl zad. 1DII'!Obszar_wydruku</vt:lpstr>
      <vt:lpstr>'2018 - 2. cykl zad. 1DII'!Tytuły_wydruku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Bedryj Marta</dc:creator>
  <cp:lastModifiedBy>Agata Włodarczyk</cp:lastModifiedBy>
  <cp:lastPrinted>2018-12-21T07:56:58Z</cp:lastPrinted>
  <dcterms:created xsi:type="dcterms:W3CDTF">2018-06-28T10:33:43Z</dcterms:created>
  <dcterms:modified xsi:type="dcterms:W3CDTF">2019-06-12T12:40:07Z</dcterms:modified>
</cp:coreProperties>
</file>